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4976F6E-7560-45D8-8DD1-49FFFF35F265}" xr6:coauthVersionLast="47" xr6:coauthVersionMax="47" xr10:uidLastSave="{00000000-0000-0000-0000-000000000000}"/>
  <workbookProtection workbookAlgorithmName="SHA-512" workbookHashValue="BXRbGH0NpGXDSDwRs7S9XuvRFYdUvpPhqQtSaL9d/eIi4pN+zCJJbwHPAIa8XZ8z5GCbztGpGHn8WSuAx4P2gw==" workbookSaltValue="DVuDNTI60OeesulKBq80Cw==" workbookSpinCount="100000" lockStructure="1"/>
  <bookViews>
    <workbookView xWindow="-120" yWindow="-120" windowWidth="29040" windowHeight="15840" tabRatio="588" xr2:uid="{F2C973E4-91D1-43D6-81A4-442C6B472762}"/>
  </bookViews>
  <sheets>
    <sheet name="محاسبه عیدی و سنوات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6" i="1" l="1"/>
  <c r="AD6" i="1"/>
  <c r="AD7" i="1"/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L7" i="1"/>
  <c r="L8" i="1"/>
  <c r="L9" i="1"/>
  <c r="L10" i="1"/>
  <c r="L11" i="1"/>
  <c r="L12" i="1"/>
  <c r="L13" i="1"/>
  <c r="L1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Y6" i="1"/>
  <c r="AB6" i="1" s="1"/>
  <c r="AD36" i="1" l="1"/>
  <c r="Z6" i="1"/>
  <c r="Y7" i="1"/>
  <c r="AB7" i="1" s="1"/>
  <c r="Y8" i="1"/>
  <c r="Y9" i="1"/>
  <c r="AB9" i="1" s="1"/>
  <c r="Y10" i="1"/>
  <c r="AB10" i="1" s="1"/>
  <c r="Y11" i="1"/>
  <c r="AB11" i="1" s="1"/>
  <c r="Y12" i="1"/>
  <c r="Y13" i="1"/>
  <c r="AB13" i="1" s="1"/>
  <c r="Y14" i="1"/>
  <c r="AB14" i="1" s="1"/>
  <c r="Y15" i="1"/>
  <c r="Y16" i="1"/>
  <c r="Y17" i="1"/>
  <c r="AB17" i="1" s="1"/>
  <c r="Y18" i="1"/>
  <c r="AB18" i="1" s="1"/>
  <c r="Y19" i="1"/>
  <c r="Y20" i="1"/>
  <c r="Y21" i="1"/>
  <c r="AB21" i="1" s="1"/>
  <c r="Y22" i="1"/>
  <c r="AB22" i="1" s="1"/>
  <c r="Y23" i="1"/>
  <c r="Y24" i="1"/>
  <c r="Y25" i="1"/>
  <c r="AB25" i="1" s="1"/>
  <c r="Y26" i="1"/>
  <c r="AB26" i="1" s="1"/>
  <c r="Y27" i="1"/>
  <c r="AB27" i="1" s="1"/>
  <c r="Y28" i="1"/>
  <c r="Y29" i="1"/>
  <c r="AB29" i="1" s="1"/>
  <c r="Y30" i="1"/>
  <c r="AB30" i="1" s="1"/>
  <c r="Y31" i="1"/>
  <c r="Y32" i="1"/>
  <c r="Y33" i="1"/>
  <c r="AB33" i="1" s="1"/>
  <c r="Y34" i="1"/>
  <c r="AB34" i="1" s="1"/>
  <c r="Y35" i="1"/>
  <c r="AA6" i="1" l="1"/>
  <c r="AC6" i="1" s="1"/>
  <c r="Y36" i="1"/>
  <c r="Z32" i="1"/>
  <c r="AA32" i="1" s="1"/>
  <c r="AC32" i="1" s="1"/>
  <c r="AB32" i="1"/>
  <c r="Z24" i="1"/>
  <c r="AA24" i="1" s="1"/>
  <c r="AC24" i="1" s="1"/>
  <c r="AB24" i="1"/>
  <c r="Z20" i="1"/>
  <c r="AA20" i="1" s="1"/>
  <c r="AC20" i="1" s="1"/>
  <c r="AB20" i="1"/>
  <c r="Z16" i="1"/>
  <c r="AA16" i="1" s="1"/>
  <c r="AC16" i="1" s="1"/>
  <c r="AB16" i="1"/>
  <c r="Z12" i="1"/>
  <c r="AA12" i="1" s="1"/>
  <c r="AC12" i="1" s="1"/>
  <c r="AB12" i="1"/>
  <c r="Z8" i="1"/>
  <c r="AA8" i="1" s="1"/>
  <c r="AC8" i="1" s="1"/>
  <c r="AB8" i="1"/>
  <c r="Z28" i="1"/>
  <c r="AA28" i="1" s="1"/>
  <c r="AC28" i="1" s="1"/>
  <c r="AB28" i="1"/>
  <c r="Z35" i="1"/>
  <c r="AA35" i="1" s="1"/>
  <c r="AC35" i="1" s="1"/>
  <c r="AB35" i="1"/>
  <c r="Z31" i="1"/>
  <c r="AA31" i="1" s="1"/>
  <c r="AC31" i="1" s="1"/>
  <c r="AB31" i="1"/>
  <c r="Z23" i="1"/>
  <c r="AA23" i="1" s="1"/>
  <c r="AC23" i="1" s="1"/>
  <c r="AB23" i="1"/>
  <c r="Z19" i="1"/>
  <c r="AA19" i="1" s="1"/>
  <c r="AC19" i="1" s="1"/>
  <c r="AB19" i="1"/>
  <c r="Z15" i="1"/>
  <c r="AA15" i="1" s="1"/>
  <c r="AC15" i="1" s="1"/>
  <c r="AB15" i="1"/>
  <c r="Z11" i="1"/>
  <c r="AA11" i="1" s="1"/>
  <c r="AC11" i="1" s="1"/>
  <c r="Z7" i="1"/>
  <c r="AA7" i="1" s="1"/>
  <c r="AC7" i="1" s="1"/>
  <c r="Z27" i="1"/>
  <c r="AA27" i="1" s="1"/>
  <c r="AC27" i="1" s="1"/>
  <c r="Z34" i="1"/>
  <c r="Z30" i="1"/>
  <c r="Z26" i="1"/>
  <c r="Z22" i="1"/>
  <c r="Z18" i="1"/>
  <c r="Z14" i="1"/>
  <c r="Z10" i="1"/>
  <c r="Z33" i="1"/>
  <c r="Z29" i="1"/>
  <c r="Z25" i="1"/>
  <c r="Z21" i="1"/>
  <c r="Z17" i="1"/>
  <c r="Z13" i="1"/>
  <c r="Z9" i="1"/>
  <c r="Z36" i="1" l="1"/>
  <c r="AA13" i="1"/>
  <c r="AC13" i="1" s="1"/>
  <c r="AA29" i="1"/>
  <c r="AC29" i="1" s="1"/>
  <c r="AA18" i="1"/>
  <c r="AC18" i="1" s="1"/>
  <c r="AA34" i="1"/>
  <c r="AC34" i="1" s="1"/>
  <c r="AA17" i="1"/>
  <c r="AC17" i="1"/>
  <c r="AA33" i="1"/>
  <c r="AC33" i="1" s="1"/>
  <c r="AA22" i="1"/>
  <c r="AC22" i="1" s="1"/>
  <c r="AA21" i="1"/>
  <c r="AC21" i="1" s="1"/>
  <c r="AA10" i="1"/>
  <c r="AC10" i="1" s="1"/>
  <c r="AA26" i="1"/>
  <c r="AC26" i="1" s="1"/>
  <c r="AA9" i="1"/>
  <c r="AC9" i="1" s="1"/>
  <c r="AA25" i="1"/>
  <c r="AC25" i="1" s="1"/>
  <c r="AA14" i="1"/>
  <c r="AC14" i="1" s="1"/>
  <c r="AA30" i="1"/>
  <c r="AC30" i="1" s="1"/>
  <c r="AA36" i="1" l="1"/>
  <c r="AC36" i="1" s="1"/>
</calcChain>
</file>

<file path=xl/sharedStrings.xml><?xml version="1.0" encoding="utf-8"?>
<sst xmlns="http://schemas.openxmlformats.org/spreadsheetml/2006/main" count="31" uniqueCount="31">
  <si>
    <t>ردیف</t>
  </si>
  <si>
    <t>نام و نام خانوادگی پرسنل</t>
  </si>
  <si>
    <t>کدپرسنلی</t>
  </si>
  <si>
    <t>مبلغ حقوق پایه روزانه</t>
  </si>
  <si>
    <t>پاداش ماهانه</t>
  </si>
  <si>
    <t>حق مسئولیت ماهانه</t>
  </si>
  <si>
    <t>حق جذب ماهانه</t>
  </si>
  <si>
    <t>سایز مزایای به تبع شغل ماهیانه</t>
  </si>
  <si>
    <t>کارکرد فروردین ماه</t>
  </si>
  <si>
    <t>کارکرد اردیبهشت ماه</t>
  </si>
  <si>
    <t>کارکرد خردادماه</t>
  </si>
  <si>
    <t>کارکرد تیرماه</t>
  </si>
  <si>
    <t>کارکرد مردادماه</t>
  </si>
  <si>
    <t>کارکرد شهریورماه</t>
  </si>
  <si>
    <t>کارکرد مهرماه</t>
  </si>
  <si>
    <t>کارکرد آبان ماه</t>
  </si>
  <si>
    <t>کارکرد آذرماه</t>
  </si>
  <si>
    <t>کارکرد دی ماه</t>
  </si>
  <si>
    <t>کارکرد بهمن ماه</t>
  </si>
  <si>
    <t>کارکرد اسفندماه</t>
  </si>
  <si>
    <t>جمع کارکرد سال1404 کارمند</t>
  </si>
  <si>
    <t>مالیات عیدی</t>
  </si>
  <si>
    <t>عیدی پرداختنی</t>
  </si>
  <si>
    <t>محاسبه عیدی شرکت **** سال مالی 1404</t>
  </si>
  <si>
    <t>سنوات</t>
  </si>
  <si>
    <t>حداقل مبلغ عیدی</t>
  </si>
  <si>
    <t>حق مسکن</t>
  </si>
  <si>
    <t>حق بن خواروبار</t>
  </si>
  <si>
    <t>جمع حقوق و مزایای ماهانه مشمول عیدی</t>
  </si>
  <si>
    <t>کل روزهای سال</t>
  </si>
  <si>
    <t>سنوات پرداختی بر اساس 365 روز کارکرد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</si>
</sst>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0"/>
      <name val="B Nazanin"/>
      <charset val="178"/>
    </font>
    <font>
      <b/>
      <sz val="22"/>
      <color theme="4" tint="-0.49998474074526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1" fontId="2" fillId="3" borderId="1" xfId="1" applyNumberFormat="1" applyFont="1" applyFill="1" applyBorder="1" applyAlignment="1" applyProtection="1">
      <alignment horizontal="center" vertical="center"/>
      <protection locked="0"/>
    </xf>
    <xf numFmtId="164" fontId="2" fillId="3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164" fontId="2" fillId="0" borderId="0" xfId="1" applyNumberFormat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1" applyNumberFormat="1" applyFont="1" applyBorder="1" applyAlignment="1" applyProtection="1">
      <alignment horizontal="center" vertical="center"/>
    </xf>
    <xf numFmtId="164" fontId="2" fillId="0" borderId="1" xfId="1" applyNumberFormat="1" applyFont="1" applyBorder="1" applyAlignment="1" applyProtection="1">
      <alignment horizontal="left" vertical="center" readingOrder="1"/>
    </xf>
    <xf numFmtId="164" fontId="2" fillId="0" borderId="1" xfId="1" applyNumberFormat="1" applyFont="1" applyBorder="1" applyAlignment="1" applyProtection="1">
      <alignment horizontal="right" vertical="center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/>
    </xf>
    <xf numFmtId="164" fontId="2" fillId="0" borderId="3" xfId="1" applyNumberFormat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352985</xdr:colOff>
      <xdr:row>0</xdr:row>
      <xdr:rowOff>179854</xdr:rowOff>
    </xdr:from>
    <xdr:to>
      <xdr:col>3</xdr:col>
      <xdr:colOff>507626</xdr:colOff>
      <xdr:row>0</xdr:row>
      <xdr:rowOff>585507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26FDEC-BC13-08A9-E97F-EDD578185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999139" y="179854"/>
          <a:ext cx="1902758" cy="405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1AE1-B278-45CB-93AD-322296F7CDC6}">
  <dimension ref="B1:AD37"/>
  <sheetViews>
    <sheetView rightToLeft="1" tabSelected="1" topLeftCell="B1" zoomScale="85" zoomScaleNormal="85" workbookViewId="0">
      <pane ySplit="5" topLeftCell="A6" activePane="bottomLeft" state="frozen"/>
      <selection pane="bottomLeft" activeCell="L19" sqref="L19"/>
    </sheetView>
  </sheetViews>
  <sheetFormatPr defaultColWidth="9.140625" defaultRowHeight="18" x14ac:dyDescent="0.25"/>
  <cols>
    <col min="1" max="1" width="4.85546875" style="2" customWidth="1"/>
    <col min="2" max="2" width="8.42578125" style="1" bestFit="1" customWidth="1"/>
    <col min="3" max="3" width="17.85546875" style="1" customWidth="1"/>
    <col min="4" max="4" width="10.42578125" style="1" bestFit="1" customWidth="1"/>
    <col min="5" max="5" width="20.85546875" style="1" bestFit="1" customWidth="1"/>
    <col min="6" max="7" width="20.85546875" style="1" customWidth="1"/>
    <col min="8" max="8" width="13.7109375" style="1" bestFit="1" customWidth="1"/>
    <col min="9" max="9" width="19.85546875" style="1" bestFit="1" customWidth="1"/>
    <col min="10" max="10" width="15.85546875" style="1" bestFit="1" customWidth="1"/>
    <col min="11" max="11" width="24.85546875" style="1" customWidth="1"/>
    <col min="12" max="12" width="21.42578125" style="1" customWidth="1"/>
    <col min="13" max="13" width="19" style="1" bestFit="1" customWidth="1"/>
    <col min="14" max="14" width="20.42578125" style="1" bestFit="1" customWidth="1"/>
    <col min="15" max="15" width="15.7109375" style="1" bestFit="1" customWidth="1"/>
    <col min="16" max="16" width="12.85546875" style="1" bestFit="1" customWidth="1"/>
    <col min="17" max="17" width="15.5703125" style="1" bestFit="1" customWidth="1"/>
    <col min="18" max="18" width="17.28515625" style="1" bestFit="1" customWidth="1"/>
    <col min="19" max="19" width="13.7109375" style="1" bestFit="1" customWidth="1"/>
    <col min="20" max="20" width="14.5703125" style="1" bestFit="1" customWidth="1"/>
    <col min="21" max="21" width="13" style="1" bestFit="1" customWidth="1"/>
    <col min="22" max="22" width="14.140625" style="1" bestFit="1" customWidth="1"/>
    <col min="23" max="23" width="15.85546875" style="1" bestFit="1" customWidth="1"/>
    <col min="24" max="24" width="16.28515625" style="1" bestFit="1" customWidth="1"/>
    <col min="25" max="25" width="19.7109375" style="1" customWidth="1"/>
    <col min="26" max="26" width="17.5703125" style="1" bestFit="1" customWidth="1"/>
    <col min="27" max="27" width="12.5703125" style="1" bestFit="1" customWidth="1"/>
    <col min="28" max="28" width="12.42578125" style="1" customWidth="1"/>
    <col min="29" max="29" width="17.5703125" style="1" bestFit="1" customWidth="1"/>
    <col min="30" max="30" width="18.5703125" style="1" customWidth="1"/>
    <col min="31" max="16384" width="9.140625" style="2"/>
  </cols>
  <sheetData>
    <row r="1" spans="2:30" s="9" customFormat="1" ht="59.25" customHeight="1" x14ac:dyDescent="0.25">
      <c r="B1" s="15"/>
      <c r="C1" s="15"/>
      <c r="D1" s="15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2:30" s="9" customFormat="1" ht="24.75" customHeight="1" x14ac:dyDescent="0.25">
      <c r="B2" s="14" t="s">
        <v>23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s="9" customFormat="1" ht="24.7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2:30" s="9" customFormat="1" ht="20.25" customHeight="1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1" t="s">
        <v>29</v>
      </c>
      <c r="Y4" s="12">
        <v>365</v>
      </c>
      <c r="Z4" s="10"/>
      <c r="AA4" s="10"/>
      <c r="AB4" s="10"/>
      <c r="AC4" s="10"/>
      <c r="AD4" s="10"/>
    </row>
    <row r="5" spans="2:30" s="9" customFormat="1" ht="51" customHeight="1" x14ac:dyDescent="0.25">
      <c r="B5" s="13" t="s">
        <v>0</v>
      </c>
      <c r="C5" s="13" t="s">
        <v>1</v>
      </c>
      <c r="D5" s="13" t="s">
        <v>2</v>
      </c>
      <c r="E5" s="13" t="s">
        <v>3</v>
      </c>
      <c r="F5" s="13" t="s">
        <v>26</v>
      </c>
      <c r="G5" s="13" t="s">
        <v>27</v>
      </c>
      <c r="H5" s="13" t="s">
        <v>4</v>
      </c>
      <c r="I5" s="13" t="s">
        <v>5</v>
      </c>
      <c r="J5" s="13" t="s">
        <v>6</v>
      </c>
      <c r="K5" s="13" t="s">
        <v>7</v>
      </c>
      <c r="L5" s="13" t="s">
        <v>28</v>
      </c>
      <c r="M5" s="13" t="s">
        <v>8</v>
      </c>
      <c r="N5" s="13" t="s">
        <v>9</v>
      </c>
      <c r="O5" s="13" t="s">
        <v>10</v>
      </c>
      <c r="P5" s="13" t="s">
        <v>11</v>
      </c>
      <c r="Q5" s="13" t="s">
        <v>12</v>
      </c>
      <c r="R5" s="13" t="s">
        <v>13</v>
      </c>
      <c r="S5" s="13" t="s">
        <v>14</v>
      </c>
      <c r="T5" s="13" t="s">
        <v>15</v>
      </c>
      <c r="U5" s="13" t="s">
        <v>16</v>
      </c>
      <c r="V5" s="13" t="s">
        <v>17</v>
      </c>
      <c r="W5" s="13" t="s">
        <v>18</v>
      </c>
      <c r="X5" s="13" t="s">
        <v>19</v>
      </c>
      <c r="Y5" s="13" t="s">
        <v>20</v>
      </c>
      <c r="Z5" s="13" t="s">
        <v>25</v>
      </c>
      <c r="AA5" s="13" t="s">
        <v>21</v>
      </c>
      <c r="AB5" s="13" t="s">
        <v>24</v>
      </c>
      <c r="AC5" s="13" t="s">
        <v>22</v>
      </c>
      <c r="AD5" s="13" t="s">
        <v>30</v>
      </c>
    </row>
    <row r="6" spans="2:30" x14ac:dyDescent="0.25">
      <c r="B6" s="4">
        <v>1</v>
      </c>
      <c r="C6" s="3"/>
      <c r="D6" s="3"/>
      <c r="E6" s="3">
        <v>3463656</v>
      </c>
      <c r="F6" s="3">
        <v>9000000</v>
      </c>
      <c r="G6" s="3">
        <v>22000000</v>
      </c>
      <c r="H6" s="3"/>
      <c r="I6" s="3"/>
      <c r="J6" s="3"/>
      <c r="K6" s="3"/>
      <c r="L6" s="3">
        <f t="shared" ref="L6:L35" si="0">K6+J6+I6+H6+(E6*30)</f>
        <v>103909680</v>
      </c>
      <c r="M6" s="4">
        <v>31</v>
      </c>
      <c r="N6" s="4">
        <v>31</v>
      </c>
      <c r="O6" s="4">
        <v>31</v>
      </c>
      <c r="P6" s="4">
        <v>31</v>
      </c>
      <c r="Q6" s="4">
        <v>31</v>
      </c>
      <c r="R6" s="4">
        <v>31</v>
      </c>
      <c r="S6" s="4">
        <v>30</v>
      </c>
      <c r="T6" s="4">
        <v>30</v>
      </c>
      <c r="U6" s="4">
        <v>30</v>
      </c>
      <c r="V6" s="4">
        <v>30</v>
      </c>
      <c r="W6" s="4">
        <v>30</v>
      </c>
      <c r="X6" s="4">
        <v>29</v>
      </c>
      <c r="Y6" s="4">
        <f>SUM(M6:X6)</f>
        <v>365</v>
      </c>
      <c r="Z6" s="3">
        <f>MIN((MAX(((L6*2)/365*Y6),((3463656*60)/365*Y6))),((3463656*90)/365*Y6))</f>
        <v>207819360</v>
      </c>
      <c r="AA6" s="3">
        <f t="shared" ref="AA6:AA35" si="1">MAX(0,(Z6-240000000)*0.1)</f>
        <v>0</v>
      </c>
      <c r="AB6" s="3">
        <f t="shared" ref="AB6:AB35" si="2">(E6/$Y$4)*Y6</f>
        <v>3463656</v>
      </c>
      <c r="AC6" s="3">
        <f>Z6-AA6</f>
        <v>207819360</v>
      </c>
      <c r="AD6" s="3">
        <f t="shared" ref="AD6:AD35" si="3">(E6*30)+(F6+G6)</f>
        <v>134909680</v>
      </c>
    </row>
    <row r="7" spans="2:30" x14ac:dyDescent="0.25">
      <c r="B7" s="5">
        <v>2</v>
      </c>
      <c r="C7" s="6"/>
      <c r="D7" s="6"/>
      <c r="E7" s="6">
        <v>3463656</v>
      </c>
      <c r="F7" s="6">
        <v>9000000</v>
      </c>
      <c r="G7" s="6">
        <v>22000000</v>
      </c>
      <c r="H7" s="6">
        <v>20000000</v>
      </c>
      <c r="I7" s="6"/>
      <c r="J7" s="6"/>
      <c r="K7" s="6"/>
      <c r="L7" s="6">
        <f t="shared" si="0"/>
        <v>123909680</v>
      </c>
      <c r="M7" s="5">
        <v>31</v>
      </c>
      <c r="N7" s="5">
        <v>31</v>
      </c>
      <c r="O7" s="5">
        <v>31</v>
      </c>
      <c r="P7" s="5">
        <v>31</v>
      </c>
      <c r="Q7" s="5">
        <v>31</v>
      </c>
      <c r="R7" s="5">
        <v>31</v>
      </c>
      <c r="S7" s="5">
        <v>29</v>
      </c>
      <c r="T7" s="5">
        <v>30</v>
      </c>
      <c r="U7" s="5">
        <v>30</v>
      </c>
      <c r="V7" s="5">
        <v>30</v>
      </c>
      <c r="W7" s="5">
        <v>12</v>
      </c>
      <c r="X7" s="5">
        <v>29</v>
      </c>
      <c r="Y7" s="5">
        <f t="shared" ref="Y7:Y35" si="4">SUM(M7:X7)</f>
        <v>346</v>
      </c>
      <c r="Z7" s="6">
        <f t="shared" ref="Z7:Z35" si="5">MIN((MAX(((L7*2)/365*Y7),((3463656*60)/365*Y7))),((3463656*90)/365*Y7))</f>
        <v>234919174.13698632</v>
      </c>
      <c r="AA7" s="6">
        <f t="shared" si="1"/>
        <v>0</v>
      </c>
      <c r="AB7" s="6">
        <f t="shared" si="2"/>
        <v>3283356.0986301373</v>
      </c>
      <c r="AC7" s="6">
        <f t="shared" ref="AC7:AC36" si="6">Z7-AA7</f>
        <v>234919174.13698632</v>
      </c>
      <c r="AD7" s="6">
        <f t="shared" si="3"/>
        <v>134909680</v>
      </c>
    </row>
    <row r="8" spans="2:30" x14ac:dyDescent="0.25">
      <c r="B8" s="4">
        <v>3</v>
      </c>
      <c r="C8" s="3"/>
      <c r="D8" s="3"/>
      <c r="E8" s="3">
        <v>3463656</v>
      </c>
      <c r="F8" s="3">
        <v>9000000</v>
      </c>
      <c r="G8" s="3">
        <v>22000000</v>
      </c>
      <c r="H8" s="3"/>
      <c r="I8" s="3"/>
      <c r="J8" s="3"/>
      <c r="K8" s="3"/>
      <c r="L8" s="3">
        <f t="shared" si="0"/>
        <v>103909680</v>
      </c>
      <c r="M8" s="4">
        <v>31</v>
      </c>
      <c r="N8" s="4">
        <v>31</v>
      </c>
      <c r="O8" s="4">
        <v>31</v>
      </c>
      <c r="P8" s="4">
        <v>31</v>
      </c>
      <c r="Q8" s="4">
        <v>31</v>
      </c>
      <c r="R8" s="4">
        <v>31</v>
      </c>
      <c r="S8" s="4">
        <v>30</v>
      </c>
      <c r="T8" s="4">
        <v>30</v>
      </c>
      <c r="U8" s="4">
        <v>30</v>
      </c>
      <c r="V8" s="4">
        <v>30</v>
      </c>
      <c r="W8" s="4">
        <v>30</v>
      </c>
      <c r="X8" s="4">
        <v>29</v>
      </c>
      <c r="Y8" s="4">
        <f t="shared" si="4"/>
        <v>365</v>
      </c>
      <c r="Z8" s="3">
        <f t="shared" si="5"/>
        <v>207819360</v>
      </c>
      <c r="AA8" s="3">
        <f t="shared" si="1"/>
        <v>0</v>
      </c>
      <c r="AB8" s="3">
        <f t="shared" si="2"/>
        <v>3463656</v>
      </c>
      <c r="AC8" s="3">
        <f t="shared" si="6"/>
        <v>207819360</v>
      </c>
      <c r="AD8" s="3">
        <f t="shared" si="3"/>
        <v>134909680</v>
      </c>
    </row>
    <row r="9" spans="2:30" x14ac:dyDescent="0.25">
      <c r="B9" s="5">
        <v>4</v>
      </c>
      <c r="C9" s="6"/>
      <c r="D9" s="6"/>
      <c r="E9" s="6">
        <v>3463656</v>
      </c>
      <c r="F9" s="6">
        <v>9000000</v>
      </c>
      <c r="G9" s="6">
        <v>22000000</v>
      </c>
      <c r="H9" s="6"/>
      <c r="I9" s="6"/>
      <c r="J9" s="6"/>
      <c r="K9" s="6"/>
      <c r="L9" s="6">
        <f t="shared" si="0"/>
        <v>103909680</v>
      </c>
      <c r="M9" s="5">
        <v>31</v>
      </c>
      <c r="N9" s="5">
        <v>31</v>
      </c>
      <c r="O9" s="5">
        <v>31</v>
      </c>
      <c r="P9" s="5">
        <v>31</v>
      </c>
      <c r="Q9" s="5">
        <v>31</v>
      </c>
      <c r="R9" s="5">
        <v>31</v>
      </c>
      <c r="S9" s="5">
        <v>30</v>
      </c>
      <c r="T9" s="5">
        <v>30</v>
      </c>
      <c r="U9" s="5">
        <v>30</v>
      </c>
      <c r="V9" s="5">
        <v>30</v>
      </c>
      <c r="W9" s="5">
        <v>30</v>
      </c>
      <c r="X9" s="5">
        <v>29</v>
      </c>
      <c r="Y9" s="5">
        <f t="shared" si="4"/>
        <v>365</v>
      </c>
      <c r="Z9" s="6">
        <f t="shared" si="5"/>
        <v>207819360</v>
      </c>
      <c r="AA9" s="6">
        <f t="shared" si="1"/>
        <v>0</v>
      </c>
      <c r="AB9" s="6">
        <f t="shared" si="2"/>
        <v>3463656</v>
      </c>
      <c r="AC9" s="6">
        <f t="shared" si="6"/>
        <v>207819360</v>
      </c>
      <c r="AD9" s="6">
        <f t="shared" si="3"/>
        <v>134909680</v>
      </c>
    </row>
    <row r="10" spans="2:30" x14ac:dyDescent="0.25">
      <c r="B10" s="4">
        <v>5</v>
      </c>
      <c r="C10" s="3"/>
      <c r="D10" s="3"/>
      <c r="E10" s="3">
        <v>3463656</v>
      </c>
      <c r="F10" s="3">
        <v>9000000</v>
      </c>
      <c r="G10" s="3">
        <v>22000000</v>
      </c>
      <c r="H10" s="3"/>
      <c r="I10" s="3"/>
      <c r="J10" s="3">
        <v>5000000</v>
      </c>
      <c r="K10" s="3"/>
      <c r="L10" s="3">
        <f t="shared" si="0"/>
        <v>108909680</v>
      </c>
      <c r="M10" s="4">
        <v>31</v>
      </c>
      <c r="N10" s="4">
        <v>31</v>
      </c>
      <c r="O10" s="4">
        <v>31</v>
      </c>
      <c r="P10" s="4">
        <v>31</v>
      </c>
      <c r="Q10" s="4">
        <v>31</v>
      </c>
      <c r="R10" s="4">
        <v>31</v>
      </c>
      <c r="S10" s="4">
        <v>30</v>
      </c>
      <c r="T10" s="4">
        <v>30</v>
      </c>
      <c r="U10" s="4">
        <v>30</v>
      </c>
      <c r="V10" s="4">
        <v>30</v>
      </c>
      <c r="W10" s="4">
        <v>30</v>
      </c>
      <c r="X10" s="4">
        <v>29</v>
      </c>
      <c r="Y10" s="4">
        <f t="shared" si="4"/>
        <v>365</v>
      </c>
      <c r="Z10" s="3">
        <f t="shared" si="5"/>
        <v>217819360</v>
      </c>
      <c r="AA10" s="3">
        <f t="shared" si="1"/>
        <v>0</v>
      </c>
      <c r="AB10" s="3">
        <f t="shared" si="2"/>
        <v>3463656</v>
      </c>
      <c r="AC10" s="3">
        <f t="shared" si="6"/>
        <v>217819360</v>
      </c>
      <c r="AD10" s="3">
        <f t="shared" si="3"/>
        <v>134909680</v>
      </c>
    </row>
    <row r="11" spans="2:30" x14ac:dyDescent="0.25">
      <c r="B11" s="5">
        <v>6</v>
      </c>
      <c r="C11" s="6"/>
      <c r="D11" s="6"/>
      <c r="E11" s="6">
        <v>3463656</v>
      </c>
      <c r="F11" s="6">
        <v>9000000</v>
      </c>
      <c r="G11" s="6">
        <v>22000000</v>
      </c>
      <c r="H11" s="6"/>
      <c r="I11" s="6"/>
      <c r="J11" s="6"/>
      <c r="K11" s="6"/>
      <c r="L11" s="6">
        <f t="shared" si="0"/>
        <v>103909680</v>
      </c>
      <c r="M11" s="5">
        <v>31</v>
      </c>
      <c r="N11" s="5">
        <v>31</v>
      </c>
      <c r="O11" s="5">
        <v>31</v>
      </c>
      <c r="P11" s="5">
        <v>31</v>
      </c>
      <c r="Q11" s="5">
        <v>31</v>
      </c>
      <c r="R11" s="5">
        <v>31</v>
      </c>
      <c r="S11" s="5">
        <v>30</v>
      </c>
      <c r="T11" s="5">
        <v>30</v>
      </c>
      <c r="U11" s="5">
        <v>30</v>
      </c>
      <c r="V11" s="5">
        <v>30</v>
      </c>
      <c r="W11" s="5">
        <v>30</v>
      </c>
      <c r="X11" s="5">
        <v>29</v>
      </c>
      <c r="Y11" s="5">
        <f t="shared" si="4"/>
        <v>365</v>
      </c>
      <c r="Z11" s="6">
        <f t="shared" si="5"/>
        <v>207819360</v>
      </c>
      <c r="AA11" s="6">
        <f t="shared" si="1"/>
        <v>0</v>
      </c>
      <c r="AB11" s="6">
        <f t="shared" si="2"/>
        <v>3463656</v>
      </c>
      <c r="AC11" s="6">
        <f t="shared" si="6"/>
        <v>207819360</v>
      </c>
      <c r="AD11" s="6">
        <f t="shared" si="3"/>
        <v>134909680</v>
      </c>
    </row>
    <row r="12" spans="2:30" x14ac:dyDescent="0.25">
      <c r="B12" s="4">
        <v>7</v>
      </c>
      <c r="C12" s="3"/>
      <c r="D12" s="3"/>
      <c r="E12" s="3">
        <v>3463656</v>
      </c>
      <c r="F12" s="3">
        <v>9000000</v>
      </c>
      <c r="G12" s="3">
        <v>22000000</v>
      </c>
      <c r="H12" s="3"/>
      <c r="I12" s="3"/>
      <c r="J12" s="3"/>
      <c r="K12" s="3"/>
      <c r="L12" s="3">
        <f t="shared" si="0"/>
        <v>103909680</v>
      </c>
      <c r="M12" s="4">
        <v>31</v>
      </c>
      <c r="N12" s="4">
        <v>31</v>
      </c>
      <c r="O12" s="4">
        <v>31</v>
      </c>
      <c r="P12" s="4">
        <v>31</v>
      </c>
      <c r="Q12" s="4">
        <v>31</v>
      </c>
      <c r="R12" s="4">
        <v>31</v>
      </c>
      <c r="S12" s="4">
        <v>30</v>
      </c>
      <c r="T12" s="4">
        <v>30</v>
      </c>
      <c r="U12" s="4">
        <v>30</v>
      </c>
      <c r="V12" s="4">
        <v>30</v>
      </c>
      <c r="W12" s="4">
        <v>30</v>
      </c>
      <c r="X12" s="4">
        <v>29</v>
      </c>
      <c r="Y12" s="4">
        <f t="shared" si="4"/>
        <v>365</v>
      </c>
      <c r="Z12" s="3">
        <f t="shared" si="5"/>
        <v>207819360</v>
      </c>
      <c r="AA12" s="3">
        <f t="shared" si="1"/>
        <v>0</v>
      </c>
      <c r="AB12" s="3">
        <f t="shared" si="2"/>
        <v>3463656</v>
      </c>
      <c r="AC12" s="3">
        <f t="shared" si="6"/>
        <v>207819360</v>
      </c>
      <c r="AD12" s="3">
        <f t="shared" si="3"/>
        <v>134909680</v>
      </c>
    </row>
    <row r="13" spans="2:30" x14ac:dyDescent="0.25">
      <c r="B13" s="5">
        <v>8</v>
      </c>
      <c r="C13" s="6"/>
      <c r="D13" s="6"/>
      <c r="E13" s="6">
        <v>3463656</v>
      </c>
      <c r="F13" s="6">
        <v>9000000</v>
      </c>
      <c r="G13" s="6">
        <v>22000000</v>
      </c>
      <c r="H13" s="6"/>
      <c r="I13" s="6"/>
      <c r="J13" s="6"/>
      <c r="K13" s="6"/>
      <c r="L13" s="6">
        <f t="shared" si="0"/>
        <v>103909680</v>
      </c>
      <c r="M13" s="5">
        <v>31</v>
      </c>
      <c r="N13" s="5">
        <v>31</v>
      </c>
      <c r="O13" s="5">
        <v>31</v>
      </c>
      <c r="P13" s="5">
        <v>31</v>
      </c>
      <c r="Q13" s="5">
        <v>31</v>
      </c>
      <c r="R13" s="5">
        <v>31</v>
      </c>
      <c r="S13" s="5">
        <v>30</v>
      </c>
      <c r="T13" s="5">
        <v>30</v>
      </c>
      <c r="U13" s="5">
        <v>30</v>
      </c>
      <c r="V13" s="5">
        <v>30</v>
      </c>
      <c r="W13" s="5">
        <v>30</v>
      </c>
      <c r="X13" s="5">
        <v>29</v>
      </c>
      <c r="Y13" s="5">
        <f t="shared" si="4"/>
        <v>365</v>
      </c>
      <c r="Z13" s="6">
        <f t="shared" si="5"/>
        <v>207819360</v>
      </c>
      <c r="AA13" s="6">
        <f t="shared" si="1"/>
        <v>0</v>
      </c>
      <c r="AB13" s="6">
        <f t="shared" si="2"/>
        <v>3463656</v>
      </c>
      <c r="AC13" s="6">
        <f t="shared" si="6"/>
        <v>207819360</v>
      </c>
      <c r="AD13" s="6">
        <f t="shared" si="3"/>
        <v>134909680</v>
      </c>
    </row>
    <row r="14" spans="2:30" x14ac:dyDescent="0.25">
      <c r="B14" s="4">
        <v>9</v>
      </c>
      <c r="C14" s="3"/>
      <c r="D14" s="3"/>
      <c r="E14" s="3">
        <v>3463656</v>
      </c>
      <c r="F14" s="3">
        <v>9000000</v>
      </c>
      <c r="G14" s="3">
        <v>22000000</v>
      </c>
      <c r="H14" s="3"/>
      <c r="I14" s="3"/>
      <c r="J14" s="3"/>
      <c r="K14" s="3"/>
      <c r="L14" s="3">
        <f t="shared" si="0"/>
        <v>103909680</v>
      </c>
      <c r="M14" s="4">
        <v>31</v>
      </c>
      <c r="N14" s="4">
        <v>31</v>
      </c>
      <c r="O14" s="4">
        <v>31</v>
      </c>
      <c r="P14" s="4">
        <v>31</v>
      </c>
      <c r="Q14" s="4">
        <v>31</v>
      </c>
      <c r="R14" s="4">
        <v>31</v>
      </c>
      <c r="S14" s="4">
        <v>30</v>
      </c>
      <c r="T14" s="4">
        <v>30</v>
      </c>
      <c r="U14" s="4">
        <v>30</v>
      </c>
      <c r="V14" s="4">
        <v>30</v>
      </c>
      <c r="W14" s="4">
        <v>30</v>
      </c>
      <c r="X14" s="4">
        <v>29</v>
      </c>
      <c r="Y14" s="4">
        <f t="shared" si="4"/>
        <v>365</v>
      </c>
      <c r="Z14" s="3">
        <f t="shared" si="5"/>
        <v>207819360</v>
      </c>
      <c r="AA14" s="3">
        <f t="shared" si="1"/>
        <v>0</v>
      </c>
      <c r="AB14" s="3">
        <f t="shared" si="2"/>
        <v>3463656</v>
      </c>
      <c r="AC14" s="3">
        <f t="shared" si="6"/>
        <v>207819360</v>
      </c>
      <c r="AD14" s="3">
        <f t="shared" si="3"/>
        <v>134909680</v>
      </c>
    </row>
    <row r="15" spans="2:30" x14ac:dyDescent="0.25">
      <c r="B15" s="5">
        <v>10</v>
      </c>
      <c r="C15" s="6"/>
      <c r="D15" s="6"/>
      <c r="E15" s="6">
        <v>3463656</v>
      </c>
      <c r="F15" s="6">
        <v>9000000</v>
      </c>
      <c r="G15" s="6">
        <v>22000000</v>
      </c>
      <c r="H15" s="6"/>
      <c r="I15" s="6"/>
      <c r="J15" s="6"/>
      <c r="K15" s="6"/>
      <c r="L15" s="6">
        <f>K15+J15+I15+H15+(E15*30)</f>
        <v>103909680</v>
      </c>
      <c r="M15" s="5">
        <v>31</v>
      </c>
      <c r="N15" s="5">
        <v>31</v>
      </c>
      <c r="O15" s="5">
        <v>31</v>
      </c>
      <c r="P15" s="5">
        <v>31</v>
      </c>
      <c r="Q15" s="5">
        <v>31</v>
      </c>
      <c r="R15" s="5">
        <v>31</v>
      </c>
      <c r="S15" s="5">
        <v>30</v>
      </c>
      <c r="T15" s="5">
        <v>30</v>
      </c>
      <c r="U15" s="5">
        <v>30</v>
      </c>
      <c r="V15" s="5">
        <v>30</v>
      </c>
      <c r="W15" s="5">
        <v>30</v>
      </c>
      <c r="X15" s="5">
        <v>29</v>
      </c>
      <c r="Y15" s="5">
        <f t="shared" si="4"/>
        <v>365</v>
      </c>
      <c r="Z15" s="6">
        <f t="shared" si="5"/>
        <v>207819360</v>
      </c>
      <c r="AA15" s="6">
        <f t="shared" si="1"/>
        <v>0</v>
      </c>
      <c r="AB15" s="6">
        <f t="shared" si="2"/>
        <v>3463656</v>
      </c>
      <c r="AC15" s="6">
        <f t="shared" si="6"/>
        <v>207819360</v>
      </c>
      <c r="AD15" s="6">
        <f t="shared" si="3"/>
        <v>134909680</v>
      </c>
    </row>
    <row r="16" spans="2:30" x14ac:dyDescent="0.25">
      <c r="B16" s="4">
        <v>11</v>
      </c>
      <c r="C16" s="3"/>
      <c r="D16" s="3"/>
      <c r="E16" s="3">
        <v>3463656</v>
      </c>
      <c r="F16" s="3">
        <v>9000000</v>
      </c>
      <c r="G16" s="3">
        <v>22000000</v>
      </c>
      <c r="H16" s="3"/>
      <c r="I16" s="3"/>
      <c r="J16" s="3"/>
      <c r="K16" s="3"/>
      <c r="L16" s="3">
        <f t="shared" si="0"/>
        <v>103909680</v>
      </c>
      <c r="M16" s="4">
        <v>31</v>
      </c>
      <c r="N16" s="4">
        <v>31</v>
      </c>
      <c r="O16" s="4">
        <v>31</v>
      </c>
      <c r="P16" s="4">
        <v>31</v>
      </c>
      <c r="Q16" s="4">
        <v>31</v>
      </c>
      <c r="R16" s="4">
        <v>31</v>
      </c>
      <c r="S16" s="4">
        <v>30</v>
      </c>
      <c r="T16" s="4">
        <v>30</v>
      </c>
      <c r="U16" s="4">
        <v>30</v>
      </c>
      <c r="V16" s="4">
        <v>30</v>
      </c>
      <c r="W16" s="4">
        <v>30</v>
      </c>
      <c r="X16" s="4">
        <v>29</v>
      </c>
      <c r="Y16" s="4">
        <f t="shared" si="4"/>
        <v>365</v>
      </c>
      <c r="Z16" s="3">
        <f t="shared" si="5"/>
        <v>207819360</v>
      </c>
      <c r="AA16" s="3">
        <f t="shared" si="1"/>
        <v>0</v>
      </c>
      <c r="AB16" s="3">
        <f t="shared" si="2"/>
        <v>3463656</v>
      </c>
      <c r="AC16" s="3">
        <f t="shared" si="6"/>
        <v>207819360</v>
      </c>
      <c r="AD16" s="3">
        <f t="shared" si="3"/>
        <v>134909680</v>
      </c>
    </row>
    <row r="17" spans="2:30" x14ac:dyDescent="0.25">
      <c r="B17" s="5">
        <v>12</v>
      </c>
      <c r="C17" s="6"/>
      <c r="D17" s="6"/>
      <c r="E17" s="6">
        <v>3463656</v>
      </c>
      <c r="F17" s="6">
        <v>9000000</v>
      </c>
      <c r="G17" s="6">
        <v>22000000</v>
      </c>
      <c r="H17" s="6"/>
      <c r="I17" s="6"/>
      <c r="J17" s="6"/>
      <c r="K17" s="6"/>
      <c r="L17" s="6">
        <f t="shared" si="0"/>
        <v>103909680</v>
      </c>
      <c r="M17" s="5">
        <v>31</v>
      </c>
      <c r="N17" s="5">
        <v>31</v>
      </c>
      <c r="O17" s="5">
        <v>31</v>
      </c>
      <c r="P17" s="5">
        <v>31</v>
      </c>
      <c r="Q17" s="5">
        <v>31</v>
      </c>
      <c r="R17" s="5">
        <v>31</v>
      </c>
      <c r="S17" s="5">
        <v>30</v>
      </c>
      <c r="T17" s="5">
        <v>30</v>
      </c>
      <c r="U17" s="5">
        <v>30</v>
      </c>
      <c r="V17" s="5">
        <v>30</v>
      </c>
      <c r="W17" s="5">
        <v>30</v>
      </c>
      <c r="X17" s="5">
        <v>29</v>
      </c>
      <c r="Y17" s="5">
        <f t="shared" si="4"/>
        <v>365</v>
      </c>
      <c r="Z17" s="6">
        <f t="shared" si="5"/>
        <v>207819360</v>
      </c>
      <c r="AA17" s="6">
        <f t="shared" si="1"/>
        <v>0</v>
      </c>
      <c r="AB17" s="6">
        <f t="shared" si="2"/>
        <v>3463656</v>
      </c>
      <c r="AC17" s="6">
        <f t="shared" si="6"/>
        <v>207819360</v>
      </c>
      <c r="AD17" s="6">
        <f t="shared" si="3"/>
        <v>134909680</v>
      </c>
    </row>
    <row r="18" spans="2:30" x14ac:dyDescent="0.25">
      <c r="B18" s="4">
        <v>13</v>
      </c>
      <c r="C18" s="3"/>
      <c r="D18" s="3"/>
      <c r="E18" s="3">
        <v>3463656</v>
      </c>
      <c r="F18" s="3">
        <v>9000000</v>
      </c>
      <c r="G18" s="3">
        <v>22000000</v>
      </c>
      <c r="H18" s="3"/>
      <c r="I18" s="3"/>
      <c r="J18" s="3"/>
      <c r="K18" s="3"/>
      <c r="L18" s="3">
        <f t="shared" si="0"/>
        <v>103909680</v>
      </c>
      <c r="M18" s="4">
        <v>31</v>
      </c>
      <c r="N18" s="4">
        <v>31</v>
      </c>
      <c r="O18" s="4">
        <v>31</v>
      </c>
      <c r="P18" s="4">
        <v>31</v>
      </c>
      <c r="Q18" s="4">
        <v>31</v>
      </c>
      <c r="R18" s="4">
        <v>31</v>
      </c>
      <c r="S18" s="4">
        <v>30</v>
      </c>
      <c r="T18" s="4">
        <v>30</v>
      </c>
      <c r="U18" s="4">
        <v>30</v>
      </c>
      <c r="V18" s="4">
        <v>30</v>
      </c>
      <c r="W18" s="4">
        <v>30</v>
      </c>
      <c r="X18" s="4">
        <v>29</v>
      </c>
      <c r="Y18" s="4">
        <f t="shared" si="4"/>
        <v>365</v>
      </c>
      <c r="Z18" s="3">
        <f t="shared" si="5"/>
        <v>207819360</v>
      </c>
      <c r="AA18" s="3">
        <f t="shared" si="1"/>
        <v>0</v>
      </c>
      <c r="AB18" s="3">
        <f t="shared" si="2"/>
        <v>3463656</v>
      </c>
      <c r="AC18" s="3">
        <f t="shared" si="6"/>
        <v>207819360</v>
      </c>
      <c r="AD18" s="3">
        <f t="shared" si="3"/>
        <v>134909680</v>
      </c>
    </row>
    <row r="19" spans="2:30" x14ac:dyDescent="0.25">
      <c r="B19" s="5">
        <v>14</v>
      </c>
      <c r="C19" s="6"/>
      <c r="D19" s="6"/>
      <c r="E19" s="6">
        <v>3463656</v>
      </c>
      <c r="F19" s="6">
        <v>9000000</v>
      </c>
      <c r="G19" s="6">
        <v>22000000</v>
      </c>
      <c r="H19" s="6"/>
      <c r="I19" s="6"/>
      <c r="J19" s="6"/>
      <c r="K19" s="6"/>
      <c r="L19" s="6">
        <f t="shared" si="0"/>
        <v>103909680</v>
      </c>
      <c r="M19" s="5">
        <v>31</v>
      </c>
      <c r="N19" s="5">
        <v>31</v>
      </c>
      <c r="O19" s="5">
        <v>31</v>
      </c>
      <c r="P19" s="5">
        <v>31</v>
      </c>
      <c r="Q19" s="5">
        <v>31</v>
      </c>
      <c r="R19" s="5">
        <v>31</v>
      </c>
      <c r="S19" s="5">
        <v>30</v>
      </c>
      <c r="T19" s="5">
        <v>30</v>
      </c>
      <c r="U19" s="5">
        <v>30</v>
      </c>
      <c r="V19" s="5">
        <v>30</v>
      </c>
      <c r="W19" s="5">
        <v>30</v>
      </c>
      <c r="X19" s="5">
        <v>29</v>
      </c>
      <c r="Y19" s="5">
        <f t="shared" si="4"/>
        <v>365</v>
      </c>
      <c r="Z19" s="6">
        <f t="shared" si="5"/>
        <v>207819360</v>
      </c>
      <c r="AA19" s="6">
        <f t="shared" si="1"/>
        <v>0</v>
      </c>
      <c r="AB19" s="6">
        <f t="shared" si="2"/>
        <v>3463656</v>
      </c>
      <c r="AC19" s="6">
        <f t="shared" si="6"/>
        <v>207819360</v>
      </c>
      <c r="AD19" s="6">
        <f t="shared" si="3"/>
        <v>134909680</v>
      </c>
    </row>
    <row r="20" spans="2:30" x14ac:dyDescent="0.25">
      <c r="B20" s="4">
        <v>15</v>
      </c>
      <c r="C20" s="3"/>
      <c r="D20" s="3"/>
      <c r="E20" s="3">
        <v>3463656</v>
      </c>
      <c r="F20" s="3">
        <v>9000000</v>
      </c>
      <c r="G20" s="3">
        <v>22000000</v>
      </c>
      <c r="H20" s="3"/>
      <c r="I20" s="3"/>
      <c r="J20" s="3"/>
      <c r="K20" s="3"/>
      <c r="L20" s="3">
        <f t="shared" si="0"/>
        <v>103909680</v>
      </c>
      <c r="M20" s="4">
        <v>31</v>
      </c>
      <c r="N20" s="4">
        <v>31</v>
      </c>
      <c r="O20" s="4">
        <v>31</v>
      </c>
      <c r="P20" s="4">
        <v>31</v>
      </c>
      <c r="Q20" s="4">
        <v>31</v>
      </c>
      <c r="R20" s="4">
        <v>31</v>
      </c>
      <c r="S20" s="4">
        <v>30</v>
      </c>
      <c r="T20" s="4">
        <v>30</v>
      </c>
      <c r="U20" s="4">
        <v>30</v>
      </c>
      <c r="V20" s="4">
        <v>30</v>
      </c>
      <c r="W20" s="4">
        <v>30</v>
      </c>
      <c r="X20" s="4">
        <v>29</v>
      </c>
      <c r="Y20" s="4">
        <f t="shared" si="4"/>
        <v>365</v>
      </c>
      <c r="Z20" s="3">
        <f t="shared" si="5"/>
        <v>207819360</v>
      </c>
      <c r="AA20" s="3">
        <f t="shared" si="1"/>
        <v>0</v>
      </c>
      <c r="AB20" s="3">
        <f t="shared" si="2"/>
        <v>3463656</v>
      </c>
      <c r="AC20" s="3">
        <f t="shared" si="6"/>
        <v>207819360</v>
      </c>
      <c r="AD20" s="3">
        <f t="shared" si="3"/>
        <v>134909680</v>
      </c>
    </row>
    <row r="21" spans="2:30" x14ac:dyDescent="0.25">
      <c r="B21" s="5">
        <v>16</v>
      </c>
      <c r="C21" s="6"/>
      <c r="D21" s="6"/>
      <c r="E21" s="6">
        <v>3463656</v>
      </c>
      <c r="F21" s="6">
        <v>9000000</v>
      </c>
      <c r="G21" s="6">
        <v>22000000</v>
      </c>
      <c r="H21" s="6"/>
      <c r="I21" s="6"/>
      <c r="J21" s="6"/>
      <c r="K21" s="6"/>
      <c r="L21" s="6">
        <f t="shared" si="0"/>
        <v>103909680</v>
      </c>
      <c r="M21" s="5">
        <v>31</v>
      </c>
      <c r="N21" s="5">
        <v>31</v>
      </c>
      <c r="O21" s="5">
        <v>31</v>
      </c>
      <c r="P21" s="5">
        <v>31</v>
      </c>
      <c r="Q21" s="5">
        <v>31</v>
      </c>
      <c r="R21" s="5">
        <v>31</v>
      </c>
      <c r="S21" s="5">
        <v>30</v>
      </c>
      <c r="T21" s="5">
        <v>30</v>
      </c>
      <c r="U21" s="5">
        <v>30</v>
      </c>
      <c r="V21" s="5">
        <v>30</v>
      </c>
      <c r="W21" s="5">
        <v>30</v>
      </c>
      <c r="X21" s="5">
        <v>29</v>
      </c>
      <c r="Y21" s="5">
        <f t="shared" si="4"/>
        <v>365</v>
      </c>
      <c r="Z21" s="6">
        <f t="shared" si="5"/>
        <v>207819360</v>
      </c>
      <c r="AA21" s="6">
        <f t="shared" si="1"/>
        <v>0</v>
      </c>
      <c r="AB21" s="6">
        <f t="shared" si="2"/>
        <v>3463656</v>
      </c>
      <c r="AC21" s="6">
        <f t="shared" si="6"/>
        <v>207819360</v>
      </c>
      <c r="AD21" s="6">
        <f t="shared" si="3"/>
        <v>134909680</v>
      </c>
    </row>
    <row r="22" spans="2:30" x14ac:dyDescent="0.25">
      <c r="B22" s="4">
        <v>17</v>
      </c>
      <c r="C22" s="3"/>
      <c r="D22" s="3"/>
      <c r="E22" s="3">
        <v>3463656</v>
      </c>
      <c r="F22" s="3">
        <v>9000000</v>
      </c>
      <c r="G22" s="3">
        <v>22000000</v>
      </c>
      <c r="H22" s="3"/>
      <c r="I22" s="3"/>
      <c r="J22" s="3"/>
      <c r="K22" s="3"/>
      <c r="L22" s="3">
        <f t="shared" si="0"/>
        <v>103909680</v>
      </c>
      <c r="M22" s="4">
        <v>31</v>
      </c>
      <c r="N22" s="4">
        <v>31</v>
      </c>
      <c r="O22" s="4">
        <v>31</v>
      </c>
      <c r="P22" s="4">
        <v>31</v>
      </c>
      <c r="Q22" s="4">
        <v>31</v>
      </c>
      <c r="R22" s="4">
        <v>31</v>
      </c>
      <c r="S22" s="4">
        <v>30</v>
      </c>
      <c r="T22" s="4">
        <v>30</v>
      </c>
      <c r="U22" s="4">
        <v>30</v>
      </c>
      <c r="V22" s="4">
        <v>30</v>
      </c>
      <c r="W22" s="4">
        <v>30</v>
      </c>
      <c r="X22" s="4">
        <v>29</v>
      </c>
      <c r="Y22" s="4">
        <f t="shared" si="4"/>
        <v>365</v>
      </c>
      <c r="Z22" s="3">
        <f t="shared" si="5"/>
        <v>207819360</v>
      </c>
      <c r="AA22" s="3">
        <f t="shared" si="1"/>
        <v>0</v>
      </c>
      <c r="AB22" s="3">
        <f t="shared" si="2"/>
        <v>3463656</v>
      </c>
      <c r="AC22" s="3">
        <f t="shared" si="6"/>
        <v>207819360</v>
      </c>
      <c r="AD22" s="3">
        <f t="shared" si="3"/>
        <v>134909680</v>
      </c>
    </row>
    <row r="23" spans="2:30" x14ac:dyDescent="0.25">
      <c r="B23" s="5">
        <v>18</v>
      </c>
      <c r="C23" s="6"/>
      <c r="D23" s="6"/>
      <c r="E23" s="6">
        <v>3463656</v>
      </c>
      <c r="F23" s="6">
        <v>9000000</v>
      </c>
      <c r="G23" s="6">
        <v>22000000</v>
      </c>
      <c r="H23" s="6"/>
      <c r="I23" s="6"/>
      <c r="J23" s="6"/>
      <c r="K23" s="6"/>
      <c r="L23" s="6">
        <f t="shared" si="0"/>
        <v>103909680</v>
      </c>
      <c r="M23" s="5">
        <v>31</v>
      </c>
      <c r="N23" s="5">
        <v>31</v>
      </c>
      <c r="O23" s="5">
        <v>31</v>
      </c>
      <c r="P23" s="5">
        <v>31</v>
      </c>
      <c r="Q23" s="5">
        <v>31</v>
      </c>
      <c r="R23" s="5">
        <v>31</v>
      </c>
      <c r="S23" s="5">
        <v>30</v>
      </c>
      <c r="T23" s="5">
        <v>30</v>
      </c>
      <c r="U23" s="5">
        <v>30</v>
      </c>
      <c r="V23" s="5">
        <v>30</v>
      </c>
      <c r="W23" s="5">
        <v>30</v>
      </c>
      <c r="X23" s="5">
        <v>29</v>
      </c>
      <c r="Y23" s="5">
        <f t="shared" si="4"/>
        <v>365</v>
      </c>
      <c r="Z23" s="6">
        <f t="shared" si="5"/>
        <v>207819360</v>
      </c>
      <c r="AA23" s="6">
        <f t="shared" si="1"/>
        <v>0</v>
      </c>
      <c r="AB23" s="6">
        <f t="shared" si="2"/>
        <v>3463656</v>
      </c>
      <c r="AC23" s="6">
        <f t="shared" si="6"/>
        <v>207819360</v>
      </c>
      <c r="AD23" s="6">
        <f t="shared" si="3"/>
        <v>134909680</v>
      </c>
    </row>
    <row r="24" spans="2:30" x14ac:dyDescent="0.25">
      <c r="B24" s="4">
        <v>19</v>
      </c>
      <c r="C24" s="3"/>
      <c r="D24" s="3"/>
      <c r="E24" s="3">
        <v>3463656</v>
      </c>
      <c r="F24" s="3">
        <v>9000000</v>
      </c>
      <c r="G24" s="3">
        <v>22000000</v>
      </c>
      <c r="H24" s="3"/>
      <c r="I24" s="3"/>
      <c r="J24" s="3"/>
      <c r="K24" s="3"/>
      <c r="L24" s="3">
        <f t="shared" si="0"/>
        <v>103909680</v>
      </c>
      <c r="M24" s="4">
        <v>31</v>
      </c>
      <c r="N24" s="4">
        <v>31</v>
      </c>
      <c r="O24" s="4">
        <v>31</v>
      </c>
      <c r="P24" s="4">
        <v>31</v>
      </c>
      <c r="Q24" s="4">
        <v>31</v>
      </c>
      <c r="R24" s="4">
        <v>31</v>
      </c>
      <c r="S24" s="4">
        <v>30</v>
      </c>
      <c r="T24" s="4">
        <v>30</v>
      </c>
      <c r="U24" s="4">
        <v>30</v>
      </c>
      <c r="V24" s="4">
        <v>30</v>
      </c>
      <c r="W24" s="4">
        <v>30</v>
      </c>
      <c r="X24" s="4">
        <v>29</v>
      </c>
      <c r="Y24" s="4">
        <f t="shared" si="4"/>
        <v>365</v>
      </c>
      <c r="Z24" s="3">
        <f t="shared" si="5"/>
        <v>207819360</v>
      </c>
      <c r="AA24" s="3">
        <f t="shared" si="1"/>
        <v>0</v>
      </c>
      <c r="AB24" s="3">
        <f t="shared" si="2"/>
        <v>3463656</v>
      </c>
      <c r="AC24" s="3">
        <f t="shared" si="6"/>
        <v>207819360</v>
      </c>
      <c r="AD24" s="3">
        <f t="shared" si="3"/>
        <v>134909680</v>
      </c>
    </row>
    <row r="25" spans="2:30" x14ac:dyDescent="0.25">
      <c r="B25" s="5">
        <v>20</v>
      </c>
      <c r="C25" s="6"/>
      <c r="D25" s="6"/>
      <c r="E25" s="6">
        <v>3463656</v>
      </c>
      <c r="F25" s="6">
        <v>9000000</v>
      </c>
      <c r="G25" s="6">
        <v>22000000</v>
      </c>
      <c r="H25" s="6"/>
      <c r="I25" s="6"/>
      <c r="J25" s="6"/>
      <c r="K25" s="6"/>
      <c r="L25" s="6">
        <f t="shared" si="0"/>
        <v>103909680</v>
      </c>
      <c r="M25" s="5">
        <v>31</v>
      </c>
      <c r="N25" s="5">
        <v>31</v>
      </c>
      <c r="O25" s="5">
        <v>31</v>
      </c>
      <c r="P25" s="5">
        <v>31</v>
      </c>
      <c r="Q25" s="5">
        <v>31</v>
      </c>
      <c r="R25" s="5">
        <v>31</v>
      </c>
      <c r="S25" s="5">
        <v>30</v>
      </c>
      <c r="T25" s="5">
        <v>30</v>
      </c>
      <c r="U25" s="5">
        <v>30</v>
      </c>
      <c r="V25" s="5">
        <v>30</v>
      </c>
      <c r="W25" s="5">
        <v>30</v>
      </c>
      <c r="X25" s="5">
        <v>29</v>
      </c>
      <c r="Y25" s="5">
        <f t="shared" si="4"/>
        <v>365</v>
      </c>
      <c r="Z25" s="6">
        <f t="shared" si="5"/>
        <v>207819360</v>
      </c>
      <c r="AA25" s="6">
        <f t="shared" si="1"/>
        <v>0</v>
      </c>
      <c r="AB25" s="6">
        <f t="shared" si="2"/>
        <v>3463656</v>
      </c>
      <c r="AC25" s="6">
        <f t="shared" si="6"/>
        <v>207819360</v>
      </c>
      <c r="AD25" s="6">
        <f t="shared" si="3"/>
        <v>134909680</v>
      </c>
    </row>
    <row r="26" spans="2:30" x14ac:dyDescent="0.25">
      <c r="B26" s="4">
        <v>21</v>
      </c>
      <c r="C26" s="3"/>
      <c r="D26" s="3"/>
      <c r="E26" s="3">
        <v>3463656</v>
      </c>
      <c r="F26" s="3">
        <v>9000000</v>
      </c>
      <c r="G26" s="3">
        <v>22000000</v>
      </c>
      <c r="H26" s="3"/>
      <c r="I26" s="3"/>
      <c r="J26" s="3"/>
      <c r="K26" s="3"/>
      <c r="L26" s="3">
        <f t="shared" si="0"/>
        <v>103909680</v>
      </c>
      <c r="M26" s="4">
        <v>31</v>
      </c>
      <c r="N26" s="4">
        <v>31</v>
      </c>
      <c r="O26" s="4">
        <v>31</v>
      </c>
      <c r="P26" s="4">
        <v>31</v>
      </c>
      <c r="Q26" s="4">
        <v>31</v>
      </c>
      <c r="R26" s="4">
        <v>31</v>
      </c>
      <c r="S26" s="4">
        <v>30</v>
      </c>
      <c r="T26" s="4">
        <v>30</v>
      </c>
      <c r="U26" s="4">
        <v>30</v>
      </c>
      <c r="V26" s="4">
        <v>30</v>
      </c>
      <c r="W26" s="4">
        <v>30</v>
      </c>
      <c r="X26" s="4">
        <v>29</v>
      </c>
      <c r="Y26" s="4">
        <f t="shared" si="4"/>
        <v>365</v>
      </c>
      <c r="Z26" s="3">
        <f t="shared" si="5"/>
        <v>207819360</v>
      </c>
      <c r="AA26" s="3">
        <f t="shared" si="1"/>
        <v>0</v>
      </c>
      <c r="AB26" s="3">
        <f t="shared" si="2"/>
        <v>3463656</v>
      </c>
      <c r="AC26" s="3">
        <f t="shared" si="6"/>
        <v>207819360</v>
      </c>
      <c r="AD26" s="3">
        <f t="shared" si="3"/>
        <v>134909680</v>
      </c>
    </row>
    <row r="27" spans="2:30" x14ac:dyDescent="0.25">
      <c r="B27" s="5">
        <v>22</v>
      </c>
      <c r="C27" s="6"/>
      <c r="D27" s="6"/>
      <c r="E27" s="6">
        <v>3463656</v>
      </c>
      <c r="F27" s="6">
        <v>9000000</v>
      </c>
      <c r="G27" s="6">
        <v>22000000</v>
      </c>
      <c r="H27" s="6"/>
      <c r="I27" s="6"/>
      <c r="J27" s="6"/>
      <c r="K27" s="6"/>
      <c r="L27" s="6">
        <f t="shared" si="0"/>
        <v>103909680</v>
      </c>
      <c r="M27" s="5">
        <v>31</v>
      </c>
      <c r="N27" s="5">
        <v>31</v>
      </c>
      <c r="O27" s="5">
        <v>31</v>
      </c>
      <c r="P27" s="5">
        <v>31</v>
      </c>
      <c r="Q27" s="5">
        <v>31</v>
      </c>
      <c r="R27" s="5">
        <v>31</v>
      </c>
      <c r="S27" s="5">
        <v>30</v>
      </c>
      <c r="T27" s="5">
        <v>30</v>
      </c>
      <c r="U27" s="5">
        <v>30</v>
      </c>
      <c r="V27" s="5">
        <v>30</v>
      </c>
      <c r="W27" s="5">
        <v>30</v>
      </c>
      <c r="X27" s="5">
        <v>29</v>
      </c>
      <c r="Y27" s="5">
        <f t="shared" si="4"/>
        <v>365</v>
      </c>
      <c r="Z27" s="6">
        <f t="shared" si="5"/>
        <v>207819360</v>
      </c>
      <c r="AA27" s="6">
        <f t="shared" si="1"/>
        <v>0</v>
      </c>
      <c r="AB27" s="6">
        <f t="shared" si="2"/>
        <v>3463656</v>
      </c>
      <c r="AC27" s="6">
        <f t="shared" si="6"/>
        <v>207819360</v>
      </c>
      <c r="AD27" s="6">
        <f t="shared" si="3"/>
        <v>134909680</v>
      </c>
    </row>
    <row r="28" spans="2:30" x14ac:dyDescent="0.25">
      <c r="B28" s="4">
        <v>23</v>
      </c>
      <c r="C28" s="3"/>
      <c r="D28" s="3"/>
      <c r="E28" s="3">
        <v>3463656</v>
      </c>
      <c r="F28" s="3">
        <v>9000000</v>
      </c>
      <c r="G28" s="3">
        <v>22000000</v>
      </c>
      <c r="H28" s="3"/>
      <c r="I28" s="3"/>
      <c r="J28" s="3"/>
      <c r="K28" s="3"/>
      <c r="L28" s="3">
        <f t="shared" si="0"/>
        <v>103909680</v>
      </c>
      <c r="M28" s="4">
        <v>31</v>
      </c>
      <c r="N28" s="4">
        <v>31</v>
      </c>
      <c r="O28" s="4">
        <v>31</v>
      </c>
      <c r="P28" s="4">
        <v>31</v>
      </c>
      <c r="Q28" s="4">
        <v>31</v>
      </c>
      <c r="R28" s="4">
        <v>31</v>
      </c>
      <c r="S28" s="4">
        <v>30</v>
      </c>
      <c r="T28" s="4">
        <v>30</v>
      </c>
      <c r="U28" s="4">
        <v>30</v>
      </c>
      <c r="V28" s="4">
        <v>30</v>
      </c>
      <c r="W28" s="4">
        <v>30</v>
      </c>
      <c r="X28" s="4">
        <v>29</v>
      </c>
      <c r="Y28" s="4">
        <f t="shared" si="4"/>
        <v>365</v>
      </c>
      <c r="Z28" s="3">
        <f t="shared" si="5"/>
        <v>207819360</v>
      </c>
      <c r="AA28" s="3">
        <f t="shared" si="1"/>
        <v>0</v>
      </c>
      <c r="AB28" s="3">
        <f t="shared" si="2"/>
        <v>3463656</v>
      </c>
      <c r="AC28" s="3">
        <f t="shared" si="6"/>
        <v>207819360</v>
      </c>
      <c r="AD28" s="3">
        <f t="shared" si="3"/>
        <v>134909680</v>
      </c>
    </row>
    <row r="29" spans="2:30" x14ac:dyDescent="0.25">
      <c r="B29" s="5">
        <v>24</v>
      </c>
      <c r="C29" s="6"/>
      <c r="D29" s="6"/>
      <c r="E29" s="6">
        <v>3463656</v>
      </c>
      <c r="F29" s="6">
        <v>9000000</v>
      </c>
      <c r="G29" s="6">
        <v>22000000</v>
      </c>
      <c r="H29" s="6"/>
      <c r="I29" s="6"/>
      <c r="J29" s="6"/>
      <c r="K29" s="6"/>
      <c r="L29" s="6">
        <f t="shared" si="0"/>
        <v>103909680</v>
      </c>
      <c r="M29" s="5">
        <v>31</v>
      </c>
      <c r="N29" s="5">
        <v>31</v>
      </c>
      <c r="O29" s="5">
        <v>31</v>
      </c>
      <c r="P29" s="5">
        <v>31</v>
      </c>
      <c r="Q29" s="5">
        <v>31</v>
      </c>
      <c r="R29" s="5">
        <v>31</v>
      </c>
      <c r="S29" s="5">
        <v>30</v>
      </c>
      <c r="T29" s="5">
        <v>30</v>
      </c>
      <c r="U29" s="5">
        <v>30</v>
      </c>
      <c r="V29" s="5">
        <v>30</v>
      </c>
      <c r="W29" s="5">
        <v>30</v>
      </c>
      <c r="X29" s="5">
        <v>29</v>
      </c>
      <c r="Y29" s="5">
        <f t="shared" si="4"/>
        <v>365</v>
      </c>
      <c r="Z29" s="6">
        <f t="shared" si="5"/>
        <v>207819360</v>
      </c>
      <c r="AA29" s="6">
        <f t="shared" si="1"/>
        <v>0</v>
      </c>
      <c r="AB29" s="6">
        <f t="shared" si="2"/>
        <v>3463656</v>
      </c>
      <c r="AC29" s="6">
        <f t="shared" si="6"/>
        <v>207819360</v>
      </c>
      <c r="AD29" s="6">
        <f t="shared" si="3"/>
        <v>134909680</v>
      </c>
    </row>
    <row r="30" spans="2:30" x14ac:dyDescent="0.25">
      <c r="B30" s="4">
        <v>25</v>
      </c>
      <c r="C30" s="3"/>
      <c r="D30" s="3"/>
      <c r="E30" s="3">
        <v>3463656</v>
      </c>
      <c r="F30" s="3">
        <v>9000000</v>
      </c>
      <c r="G30" s="3">
        <v>22000000</v>
      </c>
      <c r="H30" s="3"/>
      <c r="I30" s="3"/>
      <c r="J30" s="3"/>
      <c r="K30" s="3"/>
      <c r="L30" s="3">
        <f t="shared" si="0"/>
        <v>103909680</v>
      </c>
      <c r="M30" s="4">
        <v>31</v>
      </c>
      <c r="N30" s="4">
        <v>31</v>
      </c>
      <c r="O30" s="4">
        <v>31</v>
      </c>
      <c r="P30" s="4">
        <v>31</v>
      </c>
      <c r="Q30" s="4">
        <v>31</v>
      </c>
      <c r="R30" s="4">
        <v>31</v>
      </c>
      <c r="S30" s="4">
        <v>30</v>
      </c>
      <c r="T30" s="4">
        <v>30</v>
      </c>
      <c r="U30" s="4">
        <v>30</v>
      </c>
      <c r="V30" s="4">
        <v>30</v>
      </c>
      <c r="W30" s="4">
        <v>30</v>
      </c>
      <c r="X30" s="4">
        <v>29</v>
      </c>
      <c r="Y30" s="4">
        <f t="shared" si="4"/>
        <v>365</v>
      </c>
      <c r="Z30" s="3">
        <f t="shared" si="5"/>
        <v>207819360</v>
      </c>
      <c r="AA30" s="3">
        <f t="shared" si="1"/>
        <v>0</v>
      </c>
      <c r="AB30" s="3">
        <f t="shared" si="2"/>
        <v>3463656</v>
      </c>
      <c r="AC30" s="3">
        <f t="shared" si="6"/>
        <v>207819360</v>
      </c>
      <c r="AD30" s="3">
        <f t="shared" si="3"/>
        <v>134909680</v>
      </c>
    </row>
    <row r="31" spans="2:30" x14ac:dyDescent="0.25">
      <c r="B31" s="5">
        <v>26</v>
      </c>
      <c r="C31" s="6"/>
      <c r="D31" s="6"/>
      <c r="E31" s="6">
        <v>3463656</v>
      </c>
      <c r="F31" s="6">
        <v>9000000</v>
      </c>
      <c r="G31" s="6">
        <v>22000000</v>
      </c>
      <c r="H31" s="6"/>
      <c r="I31" s="6"/>
      <c r="J31" s="6"/>
      <c r="K31" s="6"/>
      <c r="L31" s="6">
        <f t="shared" si="0"/>
        <v>103909680</v>
      </c>
      <c r="M31" s="5">
        <v>31</v>
      </c>
      <c r="N31" s="5">
        <v>31</v>
      </c>
      <c r="O31" s="5">
        <v>31</v>
      </c>
      <c r="P31" s="5">
        <v>31</v>
      </c>
      <c r="Q31" s="5">
        <v>31</v>
      </c>
      <c r="R31" s="5">
        <v>31</v>
      </c>
      <c r="S31" s="5">
        <v>30</v>
      </c>
      <c r="T31" s="5">
        <v>30</v>
      </c>
      <c r="U31" s="5">
        <v>30</v>
      </c>
      <c r="V31" s="5">
        <v>30</v>
      </c>
      <c r="W31" s="5">
        <v>30</v>
      </c>
      <c r="X31" s="5">
        <v>29</v>
      </c>
      <c r="Y31" s="5">
        <f t="shared" si="4"/>
        <v>365</v>
      </c>
      <c r="Z31" s="6">
        <f t="shared" si="5"/>
        <v>207819360</v>
      </c>
      <c r="AA31" s="6">
        <f t="shared" si="1"/>
        <v>0</v>
      </c>
      <c r="AB31" s="6">
        <f t="shared" si="2"/>
        <v>3463656</v>
      </c>
      <c r="AC31" s="6">
        <f t="shared" si="6"/>
        <v>207819360</v>
      </c>
      <c r="AD31" s="6">
        <f t="shared" si="3"/>
        <v>134909680</v>
      </c>
    </row>
    <row r="32" spans="2:30" x14ac:dyDescent="0.25">
      <c r="B32" s="4">
        <v>27</v>
      </c>
      <c r="C32" s="3"/>
      <c r="D32" s="3"/>
      <c r="E32" s="3">
        <v>3463656</v>
      </c>
      <c r="F32" s="3">
        <v>9000000</v>
      </c>
      <c r="G32" s="3">
        <v>22000000</v>
      </c>
      <c r="H32" s="3"/>
      <c r="I32" s="3"/>
      <c r="J32" s="3"/>
      <c r="K32" s="3"/>
      <c r="L32" s="3">
        <f t="shared" si="0"/>
        <v>103909680</v>
      </c>
      <c r="M32" s="4">
        <v>31</v>
      </c>
      <c r="N32" s="4">
        <v>31</v>
      </c>
      <c r="O32" s="4">
        <v>31</v>
      </c>
      <c r="P32" s="4">
        <v>31</v>
      </c>
      <c r="Q32" s="4">
        <v>31</v>
      </c>
      <c r="R32" s="4">
        <v>31</v>
      </c>
      <c r="S32" s="4">
        <v>30</v>
      </c>
      <c r="T32" s="4">
        <v>30</v>
      </c>
      <c r="U32" s="4">
        <v>30</v>
      </c>
      <c r="V32" s="4">
        <v>30</v>
      </c>
      <c r="W32" s="4">
        <v>30</v>
      </c>
      <c r="X32" s="4">
        <v>29</v>
      </c>
      <c r="Y32" s="4">
        <f t="shared" si="4"/>
        <v>365</v>
      </c>
      <c r="Z32" s="3">
        <f t="shared" si="5"/>
        <v>207819360</v>
      </c>
      <c r="AA32" s="3">
        <f t="shared" si="1"/>
        <v>0</v>
      </c>
      <c r="AB32" s="3">
        <f t="shared" si="2"/>
        <v>3463656</v>
      </c>
      <c r="AC32" s="3">
        <f t="shared" si="6"/>
        <v>207819360</v>
      </c>
      <c r="AD32" s="3">
        <f t="shared" si="3"/>
        <v>134909680</v>
      </c>
    </row>
    <row r="33" spans="2:30" x14ac:dyDescent="0.25">
      <c r="B33" s="5">
        <v>28</v>
      </c>
      <c r="C33" s="6"/>
      <c r="D33" s="6"/>
      <c r="E33" s="6">
        <v>3463656</v>
      </c>
      <c r="F33" s="6">
        <v>9000000</v>
      </c>
      <c r="G33" s="6">
        <v>22000000</v>
      </c>
      <c r="H33" s="6"/>
      <c r="I33" s="6"/>
      <c r="J33" s="6"/>
      <c r="K33" s="6"/>
      <c r="L33" s="6">
        <f t="shared" si="0"/>
        <v>103909680</v>
      </c>
      <c r="M33" s="5">
        <v>31</v>
      </c>
      <c r="N33" s="5">
        <v>31</v>
      </c>
      <c r="O33" s="5">
        <v>31</v>
      </c>
      <c r="P33" s="5">
        <v>31</v>
      </c>
      <c r="Q33" s="5">
        <v>31</v>
      </c>
      <c r="R33" s="5">
        <v>31</v>
      </c>
      <c r="S33" s="5">
        <v>30</v>
      </c>
      <c r="T33" s="5">
        <v>30</v>
      </c>
      <c r="U33" s="5">
        <v>30</v>
      </c>
      <c r="V33" s="5">
        <v>30</v>
      </c>
      <c r="W33" s="5">
        <v>30</v>
      </c>
      <c r="X33" s="5">
        <v>29</v>
      </c>
      <c r="Y33" s="5">
        <f t="shared" si="4"/>
        <v>365</v>
      </c>
      <c r="Z33" s="6">
        <f t="shared" si="5"/>
        <v>207819360</v>
      </c>
      <c r="AA33" s="6">
        <f t="shared" si="1"/>
        <v>0</v>
      </c>
      <c r="AB33" s="6">
        <f t="shared" si="2"/>
        <v>3463656</v>
      </c>
      <c r="AC33" s="6">
        <f t="shared" si="6"/>
        <v>207819360</v>
      </c>
      <c r="AD33" s="6">
        <f t="shared" si="3"/>
        <v>134909680</v>
      </c>
    </row>
    <row r="34" spans="2:30" x14ac:dyDescent="0.25">
      <c r="B34" s="4">
        <v>29</v>
      </c>
      <c r="C34" s="3"/>
      <c r="D34" s="3"/>
      <c r="E34" s="3">
        <v>3463656</v>
      </c>
      <c r="F34" s="3">
        <v>9000000</v>
      </c>
      <c r="G34" s="3">
        <v>22000000</v>
      </c>
      <c r="H34" s="3"/>
      <c r="I34" s="3"/>
      <c r="J34" s="3"/>
      <c r="K34" s="3"/>
      <c r="L34" s="3">
        <f t="shared" si="0"/>
        <v>103909680</v>
      </c>
      <c r="M34" s="4">
        <v>31</v>
      </c>
      <c r="N34" s="4">
        <v>31</v>
      </c>
      <c r="O34" s="4">
        <v>31</v>
      </c>
      <c r="P34" s="4">
        <v>31</v>
      </c>
      <c r="Q34" s="4">
        <v>31</v>
      </c>
      <c r="R34" s="4">
        <v>31</v>
      </c>
      <c r="S34" s="4">
        <v>30</v>
      </c>
      <c r="T34" s="4">
        <v>30</v>
      </c>
      <c r="U34" s="4">
        <v>30</v>
      </c>
      <c r="V34" s="4">
        <v>30</v>
      </c>
      <c r="W34" s="4">
        <v>30</v>
      </c>
      <c r="X34" s="4">
        <v>29</v>
      </c>
      <c r="Y34" s="4">
        <f t="shared" si="4"/>
        <v>365</v>
      </c>
      <c r="Z34" s="3">
        <f t="shared" si="5"/>
        <v>207819360</v>
      </c>
      <c r="AA34" s="3">
        <f t="shared" si="1"/>
        <v>0</v>
      </c>
      <c r="AB34" s="3">
        <f t="shared" si="2"/>
        <v>3463656</v>
      </c>
      <c r="AC34" s="3">
        <f t="shared" si="6"/>
        <v>207819360</v>
      </c>
      <c r="AD34" s="3">
        <f t="shared" si="3"/>
        <v>134909680</v>
      </c>
    </row>
    <row r="35" spans="2:30" x14ac:dyDescent="0.25">
      <c r="B35" s="5">
        <v>30</v>
      </c>
      <c r="C35" s="6"/>
      <c r="D35" s="6"/>
      <c r="E35" s="6">
        <v>3463656</v>
      </c>
      <c r="F35" s="6">
        <v>9000000</v>
      </c>
      <c r="G35" s="6">
        <v>22000000</v>
      </c>
      <c r="H35" s="6"/>
      <c r="I35" s="6"/>
      <c r="J35" s="6"/>
      <c r="K35" s="6"/>
      <c r="L35" s="6">
        <f t="shared" si="0"/>
        <v>103909680</v>
      </c>
      <c r="M35" s="5">
        <v>31</v>
      </c>
      <c r="N35" s="5">
        <v>31</v>
      </c>
      <c r="O35" s="5">
        <v>31</v>
      </c>
      <c r="P35" s="5">
        <v>31</v>
      </c>
      <c r="Q35" s="5">
        <v>31</v>
      </c>
      <c r="R35" s="5">
        <v>31</v>
      </c>
      <c r="S35" s="5">
        <v>30</v>
      </c>
      <c r="T35" s="5">
        <v>30</v>
      </c>
      <c r="U35" s="5">
        <v>30</v>
      </c>
      <c r="V35" s="5">
        <v>30</v>
      </c>
      <c r="W35" s="5">
        <v>30</v>
      </c>
      <c r="X35" s="5">
        <v>29</v>
      </c>
      <c r="Y35" s="5">
        <f t="shared" si="4"/>
        <v>365</v>
      </c>
      <c r="Z35" s="6">
        <f t="shared" si="5"/>
        <v>207819360</v>
      </c>
      <c r="AA35" s="6">
        <f t="shared" si="1"/>
        <v>0</v>
      </c>
      <c r="AB35" s="6">
        <f t="shared" si="2"/>
        <v>3463656</v>
      </c>
      <c r="AC35" s="6">
        <f t="shared" si="6"/>
        <v>207819360</v>
      </c>
      <c r="AD35" s="6">
        <f t="shared" si="3"/>
        <v>134909680</v>
      </c>
    </row>
    <row r="36" spans="2:30" ht="20.25" thickBo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>
        <f>SUM(Y6:Y35)</f>
        <v>10931</v>
      </c>
      <c r="Z36" s="7">
        <f>SUM(Z6:Z35)</f>
        <v>6271680614.1369858</v>
      </c>
      <c r="AA36" s="7">
        <f>SUM(AA6:AA35)</f>
        <v>0</v>
      </c>
      <c r="AB36" s="7"/>
      <c r="AC36" s="7">
        <f t="shared" si="6"/>
        <v>6271680614.1369858</v>
      </c>
      <c r="AD36" s="7">
        <f>SUM(AD6:AD35)</f>
        <v>4047290400</v>
      </c>
    </row>
    <row r="37" spans="2:30" ht="18.75" thickTop="1" x14ac:dyDescent="0.25"/>
  </sheetData>
  <sheetProtection algorithmName="SHA-512" hashValue="/vKdcD9dsgR4AcbR6P47EYICmX1DDY5YYXmWdgHR+BBDpp0Gqn3Ii6iDN9Yb5incmOVDY5tRoaEmOcWBo8OYbQ==" saltValue="1WS+A5P1qNsl/+OJAe+6Sw==" spinCount="100000" sheet="1" objects="1" scenarios="1"/>
  <mergeCells count="2">
    <mergeCell ref="B2:AD3"/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محاسبه عیدی و سنوات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Malitor.ir</dc:creator>
  <cp:keywords>malitor</cp:keywords>
  <cp:lastModifiedBy>hadi rad</cp:lastModifiedBy>
  <dcterms:created xsi:type="dcterms:W3CDTF">2026-02-23T06:16:10Z</dcterms:created>
  <dcterms:modified xsi:type="dcterms:W3CDTF">2026-02-24T11:27:47Z</dcterms:modified>
</cp:coreProperties>
</file>